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2023年黄山市黟县教师招聘专业测试和总成绩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<sst xmlns="http://schemas.openxmlformats.org/spreadsheetml/2006/main" count="14" uniqueCount="10">
  <si>
    <t>2024年黟县中小学新任教师公开招聘专业测试及总成绩表</t>
  </si>
  <si>
    <t>准考证号</t>
  </si>
  <si>
    <t>岗位代码</t>
  </si>
  <si>
    <t>岗位名称</t>
  </si>
  <si>
    <t>笔试合成总成绩</t>
  </si>
  <si>
    <t>专业测试成绩</t>
  </si>
  <si>
    <t>总成绩</t>
  </si>
  <si>
    <t>初中英语</t>
  </si>
  <si>
    <t>初中语文</t>
  </si>
  <si>
    <t>初中历史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</si>
</sst>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</numFmts>
  <fonts count="47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4"/>
      <name val="方正小标宋简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F6" sqref="F6"/>
    </sheetView>
  </sheetViews>
  <sheetFormatPr defaultColWidth="9.140625" defaultRowHeight="12.75"/>
  <cols>
    <col min="1" max="1" width="18.57421875" style="2" customWidth="1"/>
    <col min="2" max="2" width="11.00390625" style="2" bestFit="1" customWidth="1"/>
    <col min="3" max="3" width="13.140625" style="2" bestFit="1" customWidth="1"/>
    <col min="4" max="4" width="12.8515625" style="3" customWidth="1"/>
    <col min="5" max="5" width="11.421875" style="2" customWidth="1"/>
    <col min="6" max="6" width="19.421875" style="2" customWidth="1"/>
    <col min="7" max="16384" width="9.140625" style="2" customWidth="1"/>
  </cols>
  <sheetData>
    <row r="1" spans="1:6" ht="26.25" customHeight="1">
      <c r="A1" s="4" t="s">
        <v>0</v>
      </c>
      <c r="B1" s="4"/>
      <c r="C1" s="4"/>
      <c r="D1" s="4"/>
      <c r="E1" s="4"/>
      <c r="F1" s="4"/>
    </row>
    <row r="2" spans="1:6" s="1" customFormat="1" ht="36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 spans="1:6" ht="16.5" customHeight="1">
      <c r="A3" s="8" t="str">
        <f>"243410022312"</f>
        <v>243410022312</v>
      </c>
      <c r="B3" s="9" t="str">
        <f>"34102301"</f>
        <v>34102301</v>
      </c>
      <c r="C3" s="10" t="s">
        <v>7</v>
      </c>
      <c r="D3" s="11">
        <v>91.7</v>
      </c>
      <c r="E3" s="12">
        <v>85.77</v>
      </c>
      <c r="F3" s="13">
        <f>D3/1.2*0.4+E3*0.6</f>
        <v>82.02866666666667</v>
      </c>
    </row>
    <row r="4" spans="1:6" ht="16.5" customHeight="1">
      <c r="A4" s="14" t="str">
        <f>"243410022327"</f>
        <v>243410022327</v>
      </c>
      <c r="B4" s="15" t="str">
        <f>"34102301"</f>
        <v>34102301</v>
      </c>
      <c r="C4" s="10" t="s">
        <v>7</v>
      </c>
      <c r="D4" s="16">
        <v>78.9</v>
      </c>
      <c r="E4" s="17">
        <v>78.77</v>
      </c>
      <c r="F4" s="13">
        <f aca="true" t="shared" si="0" ref="F4:F9">D4/1.2*0.4+E4*0.6</f>
        <v>73.562</v>
      </c>
    </row>
    <row r="5" spans="1:6" ht="16.5" customHeight="1">
      <c r="A5" s="14" t="str">
        <f>"243410022313"</f>
        <v>243410022313</v>
      </c>
      <c r="B5" s="15" t="str">
        <f>"34102301"</f>
        <v>34102301</v>
      </c>
      <c r="C5" s="10" t="s">
        <v>7</v>
      </c>
      <c r="D5" s="16">
        <v>78.4</v>
      </c>
      <c r="E5" s="18">
        <v>75.63</v>
      </c>
      <c r="F5" s="13">
        <f t="shared" si="0"/>
        <v>71.51133333333334</v>
      </c>
    </row>
    <row r="6" spans="1:6" ht="16.5" customHeight="1">
      <c r="A6" s="8" t="str">
        <f>"243410021715"</f>
        <v>243410021715</v>
      </c>
      <c r="B6" s="9" t="str">
        <f>"34102302"</f>
        <v>34102302</v>
      </c>
      <c r="C6" s="10" t="s">
        <v>8</v>
      </c>
      <c r="D6" s="19">
        <v>74.5</v>
      </c>
      <c r="E6" s="12">
        <v>81.67</v>
      </c>
      <c r="F6" s="13">
        <f t="shared" si="0"/>
        <v>73.83533333333334</v>
      </c>
    </row>
    <row r="7" spans="1:6" ht="16.5" customHeight="1">
      <c r="A7" s="14" t="str">
        <f>"243410021711"</f>
        <v>243410021711</v>
      </c>
      <c r="B7" s="15" t="str">
        <f>"34102302"</f>
        <v>34102302</v>
      </c>
      <c r="C7" s="10" t="s">
        <v>8</v>
      </c>
      <c r="D7" s="20">
        <v>68.1</v>
      </c>
      <c r="E7" s="17">
        <v>69.13</v>
      </c>
      <c r="F7" s="13">
        <f t="shared" si="0"/>
        <v>64.178</v>
      </c>
    </row>
    <row r="8" spans="1:6" ht="16.5" customHeight="1">
      <c r="A8" s="14" t="str">
        <f>"243410021710"</f>
        <v>243410021710</v>
      </c>
      <c r="B8" s="15">
        <v>34102302</v>
      </c>
      <c r="C8" s="10" t="s">
        <v>8</v>
      </c>
      <c r="D8" s="21">
        <v>66.9</v>
      </c>
      <c r="E8" s="18">
        <v>76.9</v>
      </c>
      <c r="F8" s="13">
        <f t="shared" si="0"/>
        <v>68.44</v>
      </c>
    </row>
    <row r="9" spans="1:6" ht="16.5" customHeight="1">
      <c r="A9" s="14" t="str">
        <f>"243410020330"</f>
        <v>243410020330</v>
      </c>
      <c r="B9" s="15" t="str">
        <f>"34102303"</f>
        <v>34102303</v>
      </c>
      <c r="C9" s="10" t="s">
        <v>9</v>
      </c>
      <c r="D9" s="19">
        <v>82.9</v>
      </c>
      <c r="E9" s="12">
        <v>80.07</v>
      </c>
      <c r="F9" s="13">
        <f t="shared" si="0"/>
        <v>75.67533333333333</v>
      </c>
    </row>
    <row r="10" spans="1:6" ht="16.5" customHeight="1">
      <c r="A10" s="22"/>
      <c r="B10" s="23"/>
      <c r="C10" s="24"/>
      <c r="D10" s="25"/>
      <c r="E10" s="17"/>
      <c r="F10" s="26"/>
    </row>
  </sheetData>
  <sheetProtection/>
  <mergeCells count="1">
    <mergeCell ref="A1:F1"/>
  </mergeCells>
  <conditionalFormatting sqref="A8">
    <cfRule type="expression" priority="2" dxfId="0" stopIfTrue="1">
      <formula>AND(SUMPRODUCT(_xlfn.IFERROR(1*(($G$1:$G$65536&amp;"x")=(A8&amp;"x")),0))&gt;1,NOT(ISBLANK(A8)))</formula>
    </cfRule>
  </conditionalFormatting>
  <conditionalFormatting sqref="A9">
    <cfRule type="expression" priority="1" dxfId="0" stopIfTrue="1">
      <formula>AND(SUMPRODUCT(_xlfn.IFERROR(1*(($G$1:$G$65536&amp;"x")=(A9&amp;"x")),0))&gt;1,NOT(ISBLANK(A9)))</formula>
    </cfRule>
  </conditionalFormatting>
  <conditionalFormatting sqref="A10">
    <cfRule type="expression" priority="17" dxfId="0" stopIfTrue="1">
      <formula>AND(SUMPRODUCT(_xlfn.IFERROR(1*(($D$1:$D$9&amp;"x")=(A10&amp;"x")),0))&gt;1,NOT(ISBLANK(A10)))</formula>
    </cfRule>
  </conditionalFormatting>
  <conditionalFormatting sqref="A3:A5">
    <cfRule type="expression" priority="5" dxfId="0" stopIfTrue="1">
      <formula>AND(SUMPRODUCT(_xlfn.IFERROR(1*(($G$1:$G$65536&amp;"x")=(A3&amp;"x")),0))&gt;1,NOT(ISBLANK(A3)))</formula>
    </cfRule>
  </conditionalFormatting>
  <conditionalFormatting sqref="A6:A7">
    <cfRule type="expression" priority="4" dxfId="0" stopIfTrue="1">
      <formula>AND(SUMPRODUCT(_xlfn.IFERROR(1*(($G$1:$G$65536&amp;"x")=(A6&amp;"x")),0))&gt;1,NOT(ISBLANK(A6)))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柚子鲜森</cp:lastModifiedBy>
  <cp:lastPrinted>2023-05-22T01:11:51Z</cp:lastPrinted>
  <dcterms:created xsi:type="dcterms:W3CDTF">2021-04-17T08:26:18Z</dcterms:created>
  <dcterms:modified xsi:type="dcterms:W3CDTF">2024-05-27T01:32:08Z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6163B77BF55D4356A1CAA5C6A38E045D</vt:lpwstr>
  </property>
  <property fmtid="{D5CDD505-2E9C-101B-9397-08002B2CF9AE}" pid="5" name="KSOProductBuildV">
    <vt:lpwstr>2052-12.1.0.16729</vt:lpwstr>
  </property>
</Properties>
</file>